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меню\Типовое меню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56" i="1" l="1"/>
  <c r="I156" i="1"/>
  <c r="I167" i="1" s="1"/>
  <c r="G156" i="1"/>
  <c r="F156" i="1"/>
  <c r="G121" i="1"/>
  <c r="H121" i="1"/>
  <c r="H132" i="1" s="1"/>
  <c r="I121" i="1"/>
  <c r="J121" i="1"/>
  <c r="L121" i="1"/>
  <c r="L132" i="1" s="1"/>
  <c r="F121" i="1"/>
  <c r="L103" i="1"/>
  <c r="L114" i="1" s="1"/>
  <c r="L175" i="1"/>
  <c r="L138" i="1"/>
  <c r="L149" i="1" s="1"/>
  <c r="L84" i="1"/>
  <c r="L95" i="1" s="1"/>
  <c r="L67" i="1"/>
  <c r="L49" i="1"/>
  <c r="L60" i="1" s="1"/>
  <c r="L32" i="1"/>
  <c r="L43" i="1" s="1"/>
  <c r="L13" i="1"/>
  <c r="L78" i="1"/>
  <c r="G67" i="1"/>
  <c r="H67" i="1"/>
  <c r="I67" i="1"/>
  <c r="J67" i="1"/>
  <c r="K67" i="1"/>
  <c r="F67" i="1"/>
  <c r="F49" i="1"/>
  <c r="F60" i="1" s="1"/>
  <c r="G49" i="1"/>
  <c r="H49" i="1"/>
  <c r="I49" i="1"/>
  <c r="J49" i="1"/>
  <c r="B186" i="1"/>
  <c r="A186" i="1"/>
  <c r="L185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7" i="1"/>
  <c r="A167" i="1"/>
  <c r="L166" i="1"/>
  <c r="J166" i="1"/>
  <c r="I166" i="1"/>
  <c r="H166" i="1"/>
  <c r="G166" i="1"/>
  <c r="F166" i="1"/>
  <c r="B157" i="1"/>
  <c r="A157" i="1"/>
  <c r="J156" i="1"/>
  <c r="H156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32" i="1"/>
  <c r="A132" i="1"/>
  <c r="J131" i="1"/>
  <c r="I131" i="1"/>
  <c r="H131" i="1"/>
  <c r="G131" i="1"/>
  <c r="G132" i="1" s="1"/>
  <c r="F131" i="1"/>
  <c r="B122" i="1"/>
  <c r="A122" i="1"/>
  <c r="I132" i="1"/>
  <c r="B114" i="1"/>
  <c r="A114" i="1"/>
  <c r="J113" i="1"/>
  <c r="I113" i="1"/>
  <c r="H113" i="1"/>
  <c r="G113" i="1"/>
  <c r="F113" i="1"/>
  <c r="B104" i="1"/>
  <c r="A104" i="1"/>
  <c r="J103" i="1"/>
  <c r="J114" i="1" s="1"/>
  <c r="I103" i="1"/>
  <c r="H103" i="1"/>
  <c r="G103" i="1"/>
  <c r="F103" i="1"/>
  <c r="B95" i="1"/>
  <c r="A95" i="1"/>
  <c r="J94" i="1"/>
  <c r="I94" i="1"/>
  <c r="H94" i="1"/>
  <c r="G94" i="1"/>
  <c r="F94" i="1"/>
  <c r="B85" i="1"/>
  <c r="A85" i="1"/>
  <c r="J84" i="1"/>
  <c r="I84" i="1"/>
  <c r="H84" i="1"/>
  <c r="H95" i="1" s="1"/>
  <c r="G84" i="1"/>
  <c r="F84" i="1"/>
  <c r="B78" i="1"/>
  <c r="A78" i="1"/>
  <c r="J77" i="1"/>
  <c r="I77" i="1"/>
  <c r="H77" i="1"/>
  <c r="G77" i="1"/>
  <c r="G78" i="1" s="1"/>
  <c r="F77" i="1"/>
  <c r="B68" i="1"/>
  <c r="A68" i="1"/>
  <c r="B60" i="1"/>
  <c r="A60" i="1"/>
  <c r="J59" i="1"/>
  <c r="I59" i="1"/>
  <c r="H59" i="1"/>
  <c r="G59" i="1"/>
  <c r="B50" i="1"/>
  <c r="A50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G24" i="1" l="1"/>
  <c r="H43" i="1"/>
  <c r="L186" i="1"/>
  <c r="F78" i="1"/>
  <c r="I43" i="1"/>
  <c r="F149" i="1"/>
  <c r="J149" i="1"/>
  <c r="G95" i="1"/>
  <c r="I114" i="1"/>
  <c r="G149" i="1"/>
  <c r="F43" i="1"/>
  <c r="F95" i="1"/>
  <c r="J95" i="1"/>
  <c r="H114" i="1"/>
  <c r="F132" i="1"/>
  <c r="J132" i="1"/>
  <c r="H149" i="1"/>
  <c r="L167" i="1"/>
  <c r="L24" i="1"/>
  <c r="H167" i="1"/>
  <c r="I186" i="1"/>
  <c r="G186" i="1"/>
  <c r="G60" i="1"/>
  <c r="F114" i="1"/>
  <c r="F186" i="1"/>
  <c r="H24" i="1"/>
  <c r="F167" i="1"/>
  <c r="J167" i="1"/>
  <c r="H78" i="1"/>
  <c r="I95" i="1"/>
  <c r="G167" i="1"/>
  <c r="F24" i="1"/>
  <c r="J24" i="1"/>
  <c r="H186" i="1"/>
  <c r="J186" i="1"/>
  <c r="I24" i="1"/>
  <c r="I60" i="1"/>
  <c r="J43" i="1"/>
  <c r="I78" i="1"/>
  <c r="G114" i="1"/>
  <c r="I149" i="1"/>
  <c r="H60" i="1"/>
  <c r="J78" i="1"/>
  <c r="J60" i="1"/>
  <c r="L187" i="1" l="1"/>
  <c r="F187" i="1"/>
  <c r="H187" i="1"/>
  <c r="G187" i="1"/>
  <c r="I187" i="1"/>
  <c r="J187" i="1"/>
</calcChain>
</file>

<file path=xl/sharedStrings.xml><?xml version="1.0" encoding="utf-8"?>
<sst xmlns="http://schemas.openxmlformats.org/spreadsheetml/2006/main" count="309" uniqueCount="123">
  <si>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</si>
  <si>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</si>
  <si>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</si>
  <si>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</si>
  <si>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</si>
  <si>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</si>
  <si>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</si>
  <si>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</si>
  <si>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</si>
  <si>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</si>
  <si>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</si>
  <si>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</si>
  <si>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</si>
  <si>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</si>
  <si>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</si>
  <si>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</si>
  <si>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</si>
  <si>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</si>
  <si>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</si>
  <si>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</si>
  <si>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</si>
  <si>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</si>
  <si>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</si>
  <si>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</si>
  <si>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</si>
  <si>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</si>
  <si>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</si>
  <si>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</si>
  <si>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</si>
  <si>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</si>
  <si>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</si>
  <si>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</si>
  <si>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</si>
  <si>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</si>
  <si>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</si>
  <si>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</si>
  <si>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</si>
  <si>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</si>
  <si>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</si>
  <si>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из печени с соусом сметанным</t>
  </si>
  <si>
    <t>282/2005 330/2005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</si>
  <si>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</si>
  <si>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</si>
  <si>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</si>
  <si>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</si>
  <si>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</si>
  <si>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</si>
  <si>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</si>
  <si>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</si>
  <si>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напиток клюквенный (брусничный)</t>
  </si>
  <si>
    <t>кисломол.</t>
  </si>
  <si>
    <t>йогурт питьевой</t>
  </si>
  <si>
    <t>ГОСТ 31981-13</t>
  </si>
  <si>
    <t>696/1994</t>
  </si>
  <si>
    <t>ГОСТ 57976-17</t>
  </si>
  <si>
    <t>14/2005 15/2005</t>
  </si>
  <si>
    <t>376/2005</t>
  </si>
  <si>
    <t>котлета рыбная (филе щуки) с соусом сметанным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</si>
  <si>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</si>
  <si>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</si>
  <si>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</si>
  <si>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</si>
  <si>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</si>
  <si>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</si>
  <si>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</si>
  <si>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котлета из говядины с соусом красным основным</t>
  </si>
  <si>
    <t>268/2005 528/1994</t>
  </si>
  <si>
    <t>171/2005</t>
  </si>
  <si>
    <t>икра кабачковая</t>
  </si>
  <si>
    <t>ГОСТ 2654-17</t>
  </si>
  <si>
    <t>тефтели из говядины (с рисом) с соусом красным основным</t>
  </si>
  <si>
    <t>ГОСТ 27842-88 ТУ47061888001-2021</t>
  </si>
  <si>
    <t>279/2005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</si>
  <si>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</si>
  <si>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</si>
  <si>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</si>
  <si>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</si>
  <si>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</si>
  <si>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</si>
  <si>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биточки рыбные (филе щуки) с соусом сметанным</t>
  </si>
  <si>
    <t>234/2005 330/2005</t>
  </si>
  <si>
    <t>компот из сухофруктов</t>
  </si>
  <si>
    <t>349/2005</t>
  </si>
  <si>
    <t>каша рассыпчатая гречневая</t>
  </si>
  <si>
    <t>напиток кофейный</t>
  </si>
  <si>
    <t>379/2005</t>
  </si>
  <si>
    <t>булочное</t>
  </si>
  <si>
    <t xml:space="preserve">бутерброд с маслом и сыром </t>
  </si>
  <si>
    <t>бутерброд с сыром</t>
  </si>
  <si>
    <t>запеканка из творога</t>
  </si>
  <si>
    <t>сладкое</t>
  </si>
  <si>
    <t>молоко сгущенное (порционно)</t>
  </si>
  <si>
    <t>гор. напиток</t>
  </si>
  <si>
    <t>чай с сахаром</t>
  </si>
  <si>
    <t>223/2005</t>
  </si>
  <si>
    <t>14/2005</t>
  </si>
  <si>
    <t>ГОСТ 31688-12</t>
  </si>
  <si>
    <t>бутерброд с маслом (хлеб пшеничный в/с)</t>
  </si>
  <si>
    <t>бутерброд с маслом и сыром (хлеб пшеничный в/с)</t>
  </si>
  <si>
    <t>Повидло</t>
  </si>
  <si>
    <t>ГОСТ 32099-13</t>
  </si>
  <si>
    <t>каша гороховая</t>
  </si>
  <si>
    <t xml:space="preserve">котлета из говядины </t>
  </si>
  <si>
    <t>199/2005</t>
  </si>
  <si>
    <t>268/2005</t>
  </si>
  <si>
    <t>огурец консервированный (порционно)</t>
  </si>
  <si>
    <t>расстегай с мясом (говядина)</t>
  </si>
  <si>
    <t>салат из свежей капусты</t>
  </si>
  <si>
    <t>45/2005</t>
  </si>
  <si>
    <t>вафли</t>
  </si>
  <si>
    <t>ГОСТ 14031-14</t>
  </si>
  <si>
    <t>напиток из шиповника</t>
  </si>
  <si>
    <t>388/2005</t>
  </si>
  <si>
    <t>полоска песочная в крошке с повидлом</t>
  </si>
  <si>
    <t>чай с сахаром и лимоном</t>
  </si>
  <si>
    <t>449/2005</t>
  </si>
  <si>
    <t>50/2005</t>
  </si>
  <si>
    <t>свекла с сыром</t>
  </si>
  <si>
    <t>каша молочная жидкая с гречневой крупой с маслом</t>
  </si>
  <si>
    <t>183/2005</t>
  </si>
  <si>
    <t>Директор</t>
  </si>
  <si>
    <t>Киселева</t>
  </si>
  <si>
    <t>СОШ № 4 г. Белоярский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</si>
</sst>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2" fillId="4" borderId="1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2" fillId="4" borderId="0" xfId="0" applyFont="1" applyFill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122</v>
      </c>
      <c r="D1" s="73"/>
      <c r="E1" s="73"/>
      <c r="F1" s="12" t="s">
        <v>16</v>
      </c>
      <c r="G1" s="2" t="s">
        <v>17</v>
      </c>
      <c r="H1" s="74" t="s">
        <v>120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121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11.416</v>
      </c>
      <c r="H6" s="40">
        <v>12.702999999999999</v>
      </c>
      <c r="I6" s="40">
        <v>6.14</v>
      </c>
      <c r="J6" s="40">
        <v>185.268</v>
      </c>
      <c r="K6" s="41" t="s">
        <v>40</v>
      </c>
      <c r="L6" s="40">
        <v>43.36</v>
      </c>
    </row>
    <row r="7" spans="1:12" ht="15" x14ac:dyDescent="0.25">
      <c r="A7" s="23"/>
      <c r="B7" s="15"/>
      <c r="C7" s="11"/>
      <c r="D7" s="51" t="s">
        <v>26</v>
      </c>
      <c r="E7" s="42" t="s">
        <v>117</v>
      </c>
      <c r="F7" s="43">
        <v>60</v>
      </c>
      <c r="G7" s="43">
        <v>2.8460000000000001</v>
      </c>
      <c r="H7" s="43">
        <v>5.6749999999999998</v>
      </c>
      <c r="I7" s="43">
        <v>4.4459999999999997</v>
      </c>
      <c r="J7" s="43">
        <v>80.947999999999993</v>
      </c>
      <c r="K7" s="44" t="s">
        <v>116</v>
      </c>
      <c r="L7" s="43">
        <v>18.66</v>
      </c>
    </row>
    <row r="8" spans="1:12" ht="15" x14ac:dyDescent="0.25">
      <c r="A8" s="23"/>
      <c r="B8" s="15"/>
      <c r="C8" s="11"/>
      <c r="D8" s="7" t="s">
        <v>21</v>
      </c>
      <c r="E8" s="42" t="s">
        <v>42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43</v>
      </c>
      <c r="L8" s="43">
        <v>17.399999999999999</v>
      </c>
    </row>
    <row r="9" spans="1:12" ht="63.75" x14ac:dyDescent="0.25">
      <c r="A9" s="23"/>
      <c r="B9" s="15"/>
      <c r="C9" s="11"/>
      <c r="D9" s="7" t="s">
        <v>23</v>
      </c>
      <c r="E9" s="42" t="s">
        <v>45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46</v>
      </c>
      <c r="L9" s="43">
        <v>8.08</v>
      </c>
    </row>
    <row r="10" spans="1:12" ht="25.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48</v>
      </c>
      <c r="L10" s="43">
        <v>51.5</v>
      </c>
    </row>
    <row r="11" spans="1:12" ht="15" x14ac:dyDescent="0.25">
      <c r="A11" s="23"/>
      <c r="B11" s="15"/>
      <c r="C11" s="11"/>
      <c r="D11" s="51" t="s">
        <v>30</v>
      </c>
      <c r="E11" s="42" t="s">
        <v>49</v>
      </c>
      <c r="F11" s="43">
        <v>200</v>
      </c>
      <c r="G11" s="43">
        <v>0.17499999999999999</v>
      </c>
      <c r="H11" s="43">
        <v>0.125</v>
      </c>
      <c r="I11" s="43">
        <v>26.001999999999999</v>
      </c>
      <c r="J11" s="43">
        <v>107.26</v>
      </c>
      <c r="K11" s="44" t="s">
        <v>44</v>
      </c>
      <c r="L11" s="43">
        <v>21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19.164999999999999</v>
      </c>
      <c r="H13" s="19">
        <f t="shared" si="0"/>
        <v>24.786999999999999</v>
      </c>
      <c r="I13" s="19">
        <f t="shared" si="0"/>
        <v>89.176000000000002</v>
      </c>
      <c r="J13" s="19">
        <f t="shared" si="0"/>
        <v>658.21399999999994</v>
      </c>
      <c r="K13" s="25"/>
      <c r="L13" s="19">
        <f>SUM(L6:L12)</f>
        <v>160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666</v>
      </c>
      <c r="G24" s="32">
        <f t="shared" ref="G24:J24" si="3">G13+G23</f>
        <v>19.164999999999999</v>
      </c>
      <c r="H24" s="32">
        <f t="shared" si="3"/>
        <v>24.786999999999999</v>
      </c>
      <c r="I24" s="32">
        <f t="shared" si="3"/>
        <v>89.176000000000002</v>
      </c>
      <c r="J24" s="32">
        <f t="shared" si="3"/>
        <v>658.21399999999994</v>
      </c>
      <c r="K24" s="32"/>
      <c r="L24" s="32">
        <f t="shared" ref="L24" si="4">L13+L23</f>
        <v>160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118</v>
      </c>
      <c r="F25" s="40">
        <v>210</v>
      </c>
      <c r="G25" s="40">
        <v>8.02</v>
      </c>
      <c r="H25" s="40">
        <v>11.07</v>
      </c>
      <c r="I25" s="40">
        <v>33.758000000000003</v>
      </c>
      <c r="J25" s="40">
        <v>267.24</v>
      </c>
      <c r="K25" s="41" t="s">
        <v>119</v>
      </c>
      <c r="L25" s="40">
        <v>37</v>
      </c>
    </row>
    <row r="26" spans="1:12" ht="25.5" x14ac:dyDescent="0.25">
      <c r="A26" s="14"/>
      <c r="B26" s="15"/>
      <c r="C26" s="11"/>
      <c r="D26" s="51" t="s">
        <v>26</v>
      </c>
      <c r="E26" s="42" t="s">
        <v>88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55</v>
      </c>
      <c r="L26" s="43">
        <v>20.5</v>
      </c>
    </row>
    <row r="27" spans="1:12" ht="25.5" x14ac:dyDescent="0.25">
      <c r="A27" s="14"/>
      <c r="B27" s="15"/>
      <c r="C27" s="11"/>
      <c r="D27" s="7" t="s">
        <v>50</v>
      </c>
      <c r="E27" s="42" t="s">
        <v>51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52</v>
      </c>
      <c r="L27" s="43">
        <v>42.4</v>
      </c>
    </row>
    <row r="28" spans="1:12" ht="15" x14ac:dyDescent="0.25">
      <c r="A28" s="14"/>
      <c r="B28" s="15"/>
      <c r="C28" s="11"/>
      <c r="D28" s="7" t="s">
        <v>86</v>
      </c>
      <c r="E28" s="42" t="s">
        <v>106</v>
      </c>
      <c r="F28" s="43">
        <v>72</v>
      </c>
      <c r="G28" s="43">
        <v>9.423</v>
      </c>
      <c r="H28" s="43">
        <v>7.31</v>
      </c>
      <c r="I28" s="43">
        <v>29.126999999999999</v>
      </c>
      <c r="J28" s="43">
        <v>219.77699999999999</v>
      </c>
      <c r="K28" s="44" t="s">
        <v>53</v>
      </c>
      <c r="L28" s="43">
        <v>37</v>
      </c>
    </row>
    <row r="29" spans="1:12" ht="25.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54</v>
      </c>
      <c r="L29" s="43">
        <v>23.1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642</v>
      </c>
      <c r="G32" s="19">
        <f t="shared" ref="G32" si="5">SUM(G25:G31)</f>
        <v>29.864999999999995</v>
      </c>
      <c r="H32" s="19">
        <f t="shared" ref="H32" si="6">SUM(H25:H31)</f>
        <v>26.564999999999998</v>
      </c>
      <c r="I32" s="19">
        <f t="shared" ref="I32" si="7">SUM(I25:I31)</f>
        <v>86.698999999999998</v>
      </c>
      <c r="J32" s="19">
        <f t="shared" ref="J32" si="8">SUM(J25:J31)</f>
        <v>713.19200000000001</v>
      </c>
      <c r="K32" s="25"/>
      <c r="L32" s="19">
        <f>L25+L26+L27+L28+L29</f>
        <v>160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642</v>
      </c>
      <c r="G43" s="32">
        <f t="shared" ref="G43" si="13">G32+G42</f>
        <v>29.864999999999995</v>
      </c>
      <c r="H43" s="32">
        <f t="shared" ref="H43" si="14">H32+H42</f>
        <v>26.564999999999998</v>
      </c>
      <c r="I43" s="32">
        <f t="shared" ref="I43" si="15">I32+I42</f>
        <v>86.698999999999998</v>
      </c>
      <c r="J43" s="32">
        <f t="shared" ref="J43:L43" si="16">J32+J42</f>
        <v>713.19200000000001</v>
      </c>
      <c r="K43" s="32"/>
      <c r="L43" s="32">
        <f t="shared" si="16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>
        <v>200</v>
      </c>
      <c r="G44" s="40">
        <v>41.225000000000001</v>
      </c>
      <c r="H44" s="40">
        <v>17.303999999999998</v>
      </c>
      <c r="I44" s="40">
        <v>30.802</v>
      </c>
      <c r="J44" s="40">
        <v>450.88</v>
      </c>
      <c r="K44" s="41" t="s">
        <v>94</v>
      </c>
      <c r="L44" s="40">
        <v>109.2</v>
      </c>
    </row>
    <row r="45" spans="1:12" ht="15" x14ac:dyDescent="0.25">
      <c r="A45" s="23"/>
      <c r="B45" s="15"/>
      <c r="C45" s="11"/>
      <c r="D45" s="51" t="s">
        <v>26</v>
      </c>
      <c r="E45" s="42" t="s">
        <v>98</v>
      </c>
      <c r="F45" s="43">
        <v>100</v>
      </c>
      <c r="G45" s="68">
        <v>4.1319999999999997</v>
      </c>
      <c r="H45" s="68">
        <v>15.86</v>
      </c>
      <c r="I45" s="68">
        <v>3.6389999999999998</v>
      </c>
      <c r="J45" s="68">
        <v>170.2</v>
      </c>
      <c r="K45" s="44" t="s">
        <v>95</v>
      </c>
      <c r="L45" s="43">
        <v>49.86</v>
      </c>
    </row>
    <row r="46" spans="1:12" ht="25.5" x14ac:dyDescent="0.25">
      <c r="A46" s="23"/>
      <c r="B46" s="15"/>
      <c r="C46" s="11"/>
      <c r="D46" s="7" t="s">
        <v>90</v>
      </c>
      <c r="E46" s="42" t="s">
        <v>91</v>
      </c>
      <c r="F46" s="43">
        <v>15</v>
      </c>
      <c r="G46" s="43">
        <v>1.125</v>
      </c>
      <c r="H46" s="43">
        <v>0.03</v>
      </c>
      <c r="I46" s="43">
        <v>8.52</v>
      </c>
      <c r="J46" s="43">
        <v>44.25</v>
      </c>
      <c r="K46" s="44" t="s">
        <v>96</v>
      </c>
      <c r="L46" s="43">
        <v>6.67</v>
      </c>
    </row>
    <row r="47" spans="1:12" ht="15" x14ac:dyDescent="0.25">
      <c r="A47" s="23"/>
      <c r="B47" s="15"/>
      <c r="C47" s="11"/>
      <c r="D47" s="7" t="s">
        <v>92</v>
      </c>
      <c r="E47" s="42" t="s">
        <v>93</v>
      </c>
      <c r="F47" s="43">
        <v>200</v>
      </c>
      <c r="G47" s="43">
        <v>0.1</v>
      </c>
      <c r="H47" s="43">
        <v>2.5999999999999999E-2</v>
      </c>
      <c r="I47" s="43">
        <v>14.99</v>
      </c>
      <c r="J47" s="43">
        <v>60.058999999999997</v>
      </c>
      <c r="K47" s="44" t="s">
        <v>56</v>
      </c>
      <c r="L47" s="43">
        <v>3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SUM(F44:F48)</f>
        <v>515</v>
      </c>
      <c r="G49" s="19">
        <f>SUM(G44:G48)</f>
        <v>46.582000000000001</v>
      </c>
      <c r="H49" s="19">
        <f>SUM(H44:H48)</f>
        <v>33.220000000000006</v>
      </c>
      <c r="I49" s="19">
        <f>SUM(I44:I48)</f>
        <v>57.951000000000001</v>
      </c>
      <c r="J49" s="19">
        <f>SUM(J44:J48)</f>
        <v>725.3889999999999</v>
      </c>
      <c r="K49" s="25"/>
      <c r="L49" s="19">
        <f>SUM(L44:L48)</f>
        <v>168.73</v>
      </c>
    </row>
    <row r="50" spans="1:12" ht="15" x14ac:dyDescent="0.25">
      <c r="A50" s="26">
        <f>A44</f>
        <v>1</v>
      </c>
      <c r="B50" s="13">
        <f>B44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v>7</v>
      </c>
      <c r="G59" s="19">
        <f t="shared" ref="G59" si="17">SUM(G50:G58)</f>
        <v>0</v>
      </c>
      <c r="H59" s="19">
        <f t="shared" ref="H59" si="18">SUM(H50:H58)</f>
        <v>0</v>
      </c>
      <c r="I59" s="19">
        <f t="shared" ref="I59" si="19">SUM(I50:I58)</f>
        <v>0</v>
      </c>
      <c r="J59" s="19">
        <f t="shared" ref="J59" si="20">SUM(J50:J58)</f>
        <v>0</v>
      </c>
      <c r="K59" s="25"/>
      <c r="L59" s="19">
        <v>0</v>
      </c>
    </row>
    <row r="60" spans="1:12" ht="15.75" customHeight="1" x14ac:dyDescent="0.2">
      <c r="A60" s="29">
        <f>A44</f>
        <v>1</v>
      </c>
      <c r="B60" s="30">
        <f>B44</f>
        <v>3</v>
      </c>
      <c r="C60" s="69" t="s">
        <v>4</v>
      </c>
      <c r="D60" s="70"/>
      <c r="E60" s="31"/>
      <c r="F60" s="32">
        <f>F49+F59</f>
        <v>522</v>
      </c>
      <c r="G60" s="32">
        <f t="shared" ref="G60" si="21">G49+G59</f>
        <v>46.582000000000001</v>
      </c>
      <c r="H60" s="32">
        <f t="shared" ref="H60" si="22">H49+H59</f>
        <v>33.220000000000006</v>
      </c>
      <c r="I60" s="32">
        <f t="shared" ref="I60" si="23">I49+I59</f>
        <v>57.951000000000001</v>
      </c>
      <c r="J60" s="32">
        <f t="shared" ref="J60:L60" si="24">J49+J59</f>
        <v>725.3889999999999</v>
      </c>
      <c r="K60" s="32"/>
      <c r="L60" s="32">
        <f t="shared" si="24"/>
        <v>168.73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57</v>
      </c>
      <c r="F61" s="40">
        <v>100</v>
      </c>
      <c r="G61" s="40">
        <v>8.5510000000000002</v>
      </c>
      <c r="H61" s="40">
        <v>8.4529999999999994</v>
      </c>
      <c r="I61" s="40">
        <v>4.6230000000000002</v>
      </c>
      <c r="J61" s="40">
        <v>128.74799999999999</v>
      </c>
      <c r="K61" s="41" t="s">
        <v>58</v>
      </c>
      <c r="L61" s="40">
        <v>43.06</v>
      </c>
    </row>
    <row r="62" spans="1:12" ht="15" x14ac:dyDescent="0.25">
      <c r="A62" s="23"/>
      <c r="B62" s="15"/>
      <c r="C62" s="11"/>
      <c r="D62" s="51" t="s">
        <v>21</v>
      </c>
      <c r="E62" s="42" t="s">
        <v>59</v>
      </c>
      <c r="F62" s="43">
        <v>150</v>
      </c>
      <c r="G62" s="43">
        <v>3.3290000000000002</v>
      </c>
      <c r="H62" s="43">
        <v>4.3529999999999998</v>
      </c>
      <c r="I62" s="43">
        <v>22.655000000000001</v>
      </c>
      <c r="J62" s="43">
        <v>143.535</v>
      </c>
      <c r="K62" s="44" t="s">
        <v>60</v>
      </c>
      <c r="L62" s="43">
        <v>29.25</v>
      </c>
    </row>
    <row r="63" spans="1:12" ht="15" x14ac:dyDescent="0.25">
      <c r="A63" s="23"/>
      <c r="B63" s="15"/>
      <c r="C63" s="11"/>
      <c r="D63" s="7" t="s">
        <v>22</v>
      </c>
      <c r="E63" s="42" t="s">
        <v>61</v>
      </c>
      <c r="F63" s="43">
        <v>200</v>
      </c>
      <c r="G63" s="43">
        <v>3.8719999999999999</v>
      </c>
      <c r="H63" s="43">
        <v>3.8</v>
      </c>
      <c r="I63" s="43">
        <v>25.068000000000001</v>
      </c>
      <c r="J63" s="43">
        <v>150.56</v>
      </c>
      <c r="K63" s="44" t="s">
        <v>62</v>
      </c>
      <c r="L63" s="43">
        <v>22.6</v>
      </c>
    </row>
    <row r="64" spans="1:12" ht="51" x14ac:dyDescent="0.25">
      <c r="A64" s="23"/>
      <c r="B64" s="15"/>
      <c r="C64" s="11"/>
      <c r="D64" s="7" t="s">
        <v>23</v>
      </c>
      <c r="E64" s="42" t="s">
        <v>63</v>
      </c>
      <c r="F64" s="43">
        <v>56</v>
      </c>
      <c r="G64" s="43">
        <v>0.39600000000000002</v>
      </c>
      <c r="H64" s="43">
        <v>0.312</v>
      </c>
      <c r="I64" s="43">
        <v>2.569</v>
      </c>
      <c r="J64" s="43">
        <v>12.4</v>
      </c>
      <c r="K64" s="44" t="s">
        <v>64</v>
      </c>
      <c r="L64" s="43">
        <v>6.08</v>
      </c>
    </row>
    <row r="65" spans="1:13" ht="15" x14ac:dyDescent="0.25">
      <c r="A65" s="23"/>
      <c r="B65" s="15"/>
      <c r="C65" s="11"/>
      <c r="D65" s="51" t="s">
        <v>26</v>
      </c>
      <c r="E65" s="42" t="s">
        <v>105</v>
      </c>
      <c r="F65" s="43">
        <v>60</v>
      </c>
      <c r="G65" s="43">
        <v>0.28899999999999998</v>
      </c>
      <c r="H65" s="43">
        <v>3.5999999999999997E-2</v>
      </c>
      <c r="I65" s="43">
        <v>0.61399999999999999</v>
      </c>
      <c r="J65" s="43">
        <v>4.6980000000000004</v>
      </c>
      <c r="K65" s="44" t="s">
        <v>41</v>
      </c>
      <c r="L65" s="43">
        <v>14.55</v>
      </c>
    </row>
    <row r="66" spans="1:13" ht="25.5" x14ac:dyDescent="0.25">
      <c r="A66" s="14"/>
      <c r="B66" s="15"/>
      <c r="C66" s="11"/>
      <c r="D66" s="7" t="s">
        <v>24</v>
      </c>
      <c r="E66" s="42" t="s">
        <v>47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47</v>
      </c>
      <c r="K66" s="44" t="s">
        <v>54</v>
      </c>
      <c r="L66" s="43">
        <v>44.46</v>
      </c>
    </row>
    <row r="67" spans="1:13" ht="15" x14ac:dyDescent="0.25">
      <c r="A67" s="24"/>
      <c r="B67" s="17"/>
      <c r="C67" s="8"/>
      <c r="D67" s="18" t="s">
        <v>33</v>
      </c>
      <c r="E67" s="9"/>
      <c r="F67" s="19">
        <f>SUM(F61:F66)</f>
        <v>666</v>
      </c>
      <c r="G67" s="19">
        <f t="shared" ref="G67:K67" si="25">SUM(G61:G66)</f>
        <v>16.837</v>
      </c>
      <c r="H67" s="19">
        <f t="shared" si="25"/>
        <v>17.353999999999999</v>
      </c>
      <c r="I67" s="19">
        <f t="shared" si="25"/>
        <v>65.329000000000008</v>
      </c>
      <c r="J67" s="19">
        <f t="shared" si="25"/>
        <v>486.94099999999997</v>
      </c>
      <c r="K67" s="19">
        <f t="shared" si="25"/>
        <v>0</v>
      </c>
      <c r="L67" s="19">
        <f>SUM(L61:L66)</f>
        <v>160</v>
      </c>
    </row>
    <row r="68" spans="1:13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3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3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3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6">SUM(G68:G76)</f>
        <v>0</v>
      </c>
      <c r="H77" s="19">
        <f t="shared" ref="H77" si="27">SUM(H68:H76)</f>
        <v>0</v>
      </c>
      <c r="I77" s="19">
        <f t="shared" ref="I77" si="28">SUM(I68:I76)</f>
        <v>0</v>
      </c>
      <c r="J77" s="19">
        <f t="shared" ref="J77" si="29">SUM(J68:J76)</f>
        <v>0</v>
      </c>
      <c r="K77" s="25"/>
      <c r="L77" s="19">
        <v>0</v>
      </c>
    </row>
    <row r="78" spans="1:13" ht="15.75" customHeight="1" x14ac:dyDescent="0.2">
      <c r="A78" s="29">
        <f>A61</f>
        <v>1</v>
      </c>
      <c r="B78" s="30">
        <f>B61</f>
        <v>4</v>
      </c>
      <c r="C78" s="69" t="s">
        <v>4</v>
      </c>
      <c r="D78" s="70"/>
      <c r="E78" s="31"/>
      <c r="F78" s="32">
        <f>F67+F77</f>
        <v>666</v>
      </c>
      <c r="G78" s="32">
        <f t="shared" ref="G78" si="30">G67+G77</f>
        <v>16.837</v>
      </c>
      <c r="H78" s="32">
        <f t="shared" ref="H78" si="31">H67+H77</f>
        <v>17.353999999999999</v>
      </c>
      <c r="I78" s="32">
        <f t="shared" ref="I78" si="32">I67+I77</f>
        <v>65.329000000000008</v>
      </c>
      <c r="J78" s="32">
        <f t="shared" ref="J78:L78" si="33">J67+J77</f>
        <v>486.94099999999997</v>
      </c>
      <c r="K78" s="32"/>
      <c r="L78" s="32">
        <f t="shared" si="33"/>
        <v>160</v>
      </c>
    </row>
    <row r="79" spans="1:13" ht="15" x14ac:dyDescent="0.25">
      <c r="A79" s="52">
        <v>1</v>
      </c>
      <c r="B79" s="53">
        <v>5</v>
      </c>
      <c r="C79" s="54" t="s">
        <v>20</v>
      </c>
      <c r="D79" s="55" t="s">
        <v>21</v>
      </c>
      <c r="E79" s="64" t="s">
        <v>102</v>
      </c>
      <c r="F79" s="61">
        <v>100</v>
      </c>
      <c r="G79" s="61">
        <v>14.811999999999999</v>
      </c>
      <c r="H79" s="61">
        <v>18.623999999999999</v>
      </c>
      <c r="I79" s="61">
        <v>3.3490000000000002</v>
      </c>
      <c r="J79" s="61">
        <v>298.89999999999998</v>
      </c>
      <c r="K79" s="63" t="s">
        <v>104</v>
      </c>
      <c r="L79" s="61">
        <v>57.48</v>
      </c>
      <c r="M79" s="60"/>
    </row>
    <row r="80" spans="1:13" ht="15" x14ac:dyDescent="0.25">
      <c r="A80" s="56"/>
      <c r="B80" s="57"/>
      <c r="C80" s="58"/>
      <c r="D80" s="51" t="s">
        <v>21</v>
      </c>
      <c r="E80" s="65" t="s">
        <v>101</v>
      </c>
      <c r="F80" s="62">
        <v>150</v>
      </c>
      <c r="G80" s="62">
        <v>14.673</v>
      </c>
      <c r="H80" s="62">
        <v>4.6900000000000004</v>
      </c>
      <c r="I80" s="62">
        <v>35.401000000000003</v>
      </c>
      <c r="J80" s="67">
        <v>242.517</v>
      </c>
      <c r="K80" s="66" t="s">
        <v>103</v>
      </c>
      <c r="L80" s="62">
        <v>12.45</v>
      </c>
      <c r="M80" s="60"/>
    </row>
    <row r="81" spans="1:12" ht="15" x14ac:dyDescent="0.25">
      <c r="A81" s="56"/>
      <c r="B81" s="57"/>
      <c r="C81" s="58"/>
      <c r="D81" s="59" t="s">
        <v>30</v>
      </c>
      <c r="E81" s="42" t="s">
        <v>49</v>
      </c>
      <c r="F81" s="43">
        <v>200</v>
      </c>
      <c r="G81" s="43">
        <v>0.17499999999999999</v>
      </c>
      <c r="H81" s="43">
        <v>0.125</v>
      </c>
      <c r="I81" s="43">
        <v>26.001999999999999</v>
      </c>
      <c r="J81" s="43">
        <v>107.26</v>
      </c>
      <c r="K81" s="44" t="s">
        <v>44</v>
      </c>
      <c r="L81" s="43">
        <v>21</v>
      </c>
    </row>
    <row r="82" spans="1:12" ht="63.75" x14ac:dyDescent="0.25">
      <c r="A82" s="23"/>
      <c r="B82" s="15"/>
      <c r="C82" s="11"/>
      <c r="D82" s="7" t="s">
        <v>23</v>
      </c>
      <c r="E82" s="42" t="s">
        <v>45</v>
      </c>
      <c r="F82" s="43">
        <v>56</v>
      </c>
      <c r="G82" s="43">
        <v>0.49399999999999999</v>
      </c>
      <c r="H82" s="43">
        <v>0.44800000000000001</v>
      </c>
      <c r="I82" s="43">
        <v>2.7309999999999999</v>
      </c>
      <c r="J82" s="43">
        <v>13.3</v>
      </c>
      <c r="K82" s="44" t="s">
        <v>71</v>
      </c>
      <c r="L82" s="43">
        <v>8.08</v>
      </c>
    </row>
    <row r="83" spans="1:12" ht="25.5" x14ac:dyDescent="0.25">
      <c r="A83" s="14"/>
      <c r="B83" s="15"/>
      <c r="C83" s="11"/>
      <c r="D83" s="7" t="s">
        <v>24</v>
      </c>
      <c r="E83" s="42" t="s">
        <v>47</v>
      </c>
      <c r="F83" s="43">
        <v>100</v>
      </c>
      <c r="G83" s="43">
        <v>0.4</v>
      </c>
      <c r="H83" s="43">
        <v>0.4</v>
      </c>
      <c r="I83" s="43">
        <v>9.8000000000000007</v>
      </c>
      <c r="J83" s="43">
        <v>47</v>
      </c>
      <c r="K83" s="44" t="s">
        <v>54</v>
      </c>
      <c r="L83" s="43">
        <v>60.99</v>
      </c>
    </row>
    <row r="84" spans="1:12" ht="15" x14ac:dyDescent="0.25">
      <c r="A84" s="24"/>
      <c r="B84" s="17"/>
      <c r="C84" s="8"/>
      <c r="D84" s="18" t="s">
        <v>33</v>
      </c>
      <c r="E84" s="9"/>
      <c r="F84" s="19">
        <f>SUM(F79:F83)</f>
        <v>606</v>
      </c>
      <c r="G84" s="19">
        <f>SUM(G79:G83)</f>
        <v>30.553999999999998</v>
      </c>
      <c r="H84" s="19">
        <f>SUM(H79:H83)</f>
        <v>24.286999999999999</v>
      </c>
      <c r="I84" s="19">
        <f>SUM(I79:I83)</f>
        <v>77.282999999999987</v>
      </c>
      <c r="J84" s="19">
        <f>SUM(J79:J83)</f>
        <v>708.97699999999986</v>
      </c>
      <c r="K84" s="25"/>
      <c r="L84" s="19">
        <f>SUM(L79:L83)</f>
        <v>160</v>
      </c>
    </row>
    <row r="85" spans="1:12" ht="15" x14ac:dyDescent="0.25">
      <c r="A85" s="26">
        <f>A79</f>
        <v>1</v>
      </c>
      <c r="B85" s="13">
        <f>B79</f>
        <v>5</v>
      </c>
      <c r="C85" s="10" t="s">
        <v>25</v>
      </c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0</v>
      </c>
      <c r="G94" s="19">
        <f t="shared" ref="G94" si="34">SUM(G85:G93)</f>
        <v>0</v>
      </c>
      <c r="H94" s="19">
        <f t="shared" ref="H94" si="35">SUM(H85:H93)</f>
        <v>0</v>
      </c>
      <c r="I94" s="19">
        <f t="shared" ref="I94" si="36">SUM(I85:I93)</f>
        <v>0</v>
      </c>
      <c r="J94" s="19">
        <f t="shared" ref="J94" si="37">SUM(J85:J93)</f>
        <v>0</v>
      </c>
      <c r="K94" s="25"/>
      <c r="L94" s="19">
        <v>0</v>
      </c>
    </row>
    <row r="95" spans="1:12" ht="15.75" customHeight="1" x14ac:dyDescent="0.2">
      <c r="A95" s="29">
        <f>A79</f>
        <v>1</v>
      </c>
      <c r="B95" s="30">
        <f>B79</f>
        <v>5</v>
      </c>
      <c r="C95" s="69" t="s">
        <v>4</v>
      </c>
      <c r="D95" s="70"/>
      <c r="E95" s="31"/>
      <c r="F95" s="32">
        <f>F84+F94</f>
        <v>606</v>
      </c>
      <c r="G95" s="32">
        <f t="shared" ref="G95" si="38">G84+G94</f>
        <v>30.553999999999998</v>
      </c>
      <c r="H95" s="32">
        <f t="shared" ref="H95" si="39">H84+H94</f>
        <v>24.286999999999999</v>
      </c>
      <c r="I95" s="32">
        <f t="shared" ref="I95" si="40">I84+I94</f>
        <v>77.282999999999987</v>
      </c>
      <c r="J95" s="32">
        <f t="shared" ref="J95:L95" si="41">J84+J94</f>
        <v>708.97699999999986</v>
      </c>
      <c r="K95" s="32"/>
      <c r="L95" s="32">
        <f t="shared" si="41"/>
        <v>160</v>
      </c>
    </row>
    <row r="96" spans="1:12" ht="25.5" x14ac:dyDescent="0.25">
      <c r="A96" s="20">
        <v>2</v>
      </c>
      <c r="B96" s="21">
        <v>1</v>
      </c>
      <c r="C96" s="22" t="s">
        <v>20</v>
      </c>
      <c r="D96" s="5" t="s">
        <v>21</v>
      </c>
      <c r="E96" s="39" t="s">
        <v>70</v>
      </c>
      <c r="F96" s="40">
        <v>100</v>
      </c>
      <c r="G96" s="40">
        <v>13.476000000000001</v>
      </c>
      <c r="H96" s="40">
        <v>15.305</v>
      </c>
      <c r="I96" s="40">
        <v>13.15</v>
      </c>
      <c r="J96" s="40">
        <v>244.59899999999999</v>
      </c>
      <c r="K96" s="41" t="s">
        <v>72</v>
      </c>
      <c r="L96" s="40">
        <v>53.34</v>
      </c>
    </row>
    <row r="97" spans="1:12" ht="15" x14ac:dyDescent="0.25">
      <c r="A97" s="23"/>
      <c r="B97" s="15"/>
      <c r="C97" s="11"/>
      <c r="D97" s="51" t="s">
        <v>21</v>
      </c>
      <c r="E97" s="42" t="s">
        <v>73</v>
      </c>
      <c r="F97" s="43">
        <v>150</v>
      </c>
      <c r="G97" s="43">
        <v>5.7869999999999999</v>
      </c>
      <c r="H97" s="43">
        <v>1.77</v>
      </c>
      <c r="I97" s="43">
        <v>37.031999999999996</v>
      </c>
      <c r="J97" s="43">
        <v>187.36500000000001</v>
      </c>
      <c r="K97" s="44" t="s">
        <v>74</v>
      </c>
      <c r="L97" s="43">
        <v>7.8</v>
      </c>
    </row>
    <row r="98" spans="1:12" ht="15" x14ac:dyDescent="0.25">
      <c r="A98" s="23"/>
      <c r="B98" s="15"/>
      <c r="C98" s="11"/>
      <c r="D98" s="7" t="s">
        <v>22</v>
      </c>
      <c r="E98" s="42" t="s">
        <v>111</v>
      </c>
      <c r="F98" s="43">
        <v>200</v>
      </c>
      <c r="G98" s="43">
        <v>0.68</v>
      </c>
      <c r="H98" s="43">
        <v>0.28000000000000003</v>
      </c>
      <c r="I98" s="43">
        <v>29.62</v>
      </c>
      <c r="J98" s="43">
        <v>139.6</v>
      </c>
      <c r="K98" s="44" t="s">
        <v>112</v>
      </c>
      <c r="L98" s="43">
        <v>14</v>
      </c>
    </row>
    <row r="99" spans="1:12" ht="51" x14ac:dyDescent="0.25">
      <c r="A99" s="23"/>
      <c r="B99" s="15"/>
      <c r="C99" s="11"/>
      <c r="D99" s="7" t="s">
        <v>23</v>
      </c>
      <c r="E99" s="42" t="s">
        <v>63</v>
      </c>
      <c r="F99" s="43">
        <v>56</v>
      </c>
      <c r="G99" s="43">
        <v>0.39600000000000002</v>
      </c>
      <c r="H99" s="43">
        <v>0.312</v>
      </c>
      <c r="I99" s="43">
        <v>2.569</v>
      </c>
      <c r="J99" s="43">
        <v>12.4</v>
      </c>
      <c r="K99" s="44" t="s">
        <v>75</v>
      </c>
      <c r="L99" s="43">
        <v>6.08</v>
      </c>
    </row>
    <row r="100" spans="1:12" ht="25.5" x14ac:dyDescent="0.25">
      <c r="A100" s="23"/>
      <c r="B100" s="15"/>
      <c r="C100" s="11"/>
      <c r="D100" s="7" t="s">
        <v>24</v>
      </c>
      <c r="E100" s="42" t="s">
        <v>47</v>
      </c>
      <c r="F100" s="43">
        <v>100</v>
      </c>
      <c r="G100" s="43">
        <v>0.4</v>
      </c>
      <c r="H100" s="43">
        <v>0.4</v>
      </c>
      <c r="I100" s="43">
        <v>9.8000000000000007</v>
      </c>
      <c r="J100" s="43">
        <v>47</v>
      </c>
      <c r="K100" s="44" t="s">
        <v>54</v>
      </c>
      <c r="L100" s="43">
        <v>51.9</v>
      </c>
    </row>
    <row r="101" spans="1:12" ht="15" x14ac:dyDescent="0.25">
      <c r="A101" s="23"/>
      <c r="B101" s="15"/>
      <c r="C101" s="11"/>
      <c r="D101" s="51" t="s">
        <v>26</v>
      </c>
      <c r="E101" s="42" t="s">
        <v>107</v>
      </c>
      <c r="F101" s="43">
        <v>60</v>
      </c>
      <c r="G101" s="43">
        <v>0.93</v>
      </c>
      <c r="H101" s="43">
        <v>3.0230000000000001</v>
      </c>
      <c r="I101" s="43">
        <v>5.6319999999999997</v>
      </c>
      <c r="J101" s="43">
        <v>54.295000000000002</v>
      </c>
      <c r="K101" s="44" t="s">
        <v>108</v>
      </c>
      <c r="L101" s="43">
        <v>9.1199999999999992</v>
      </c>
    </row>
    <row r="102" spans="1:12" ht="25.5" x14ac:dyDescent="0.25">
      <c r="A102" s="23"/>
      <c r="B102" s="15"/>
      <c r="C102" s="11"/>
      <c r="D102" s="6" t="s">
        <v>90</v>
      </c>
      <c r="E102" s="42" t="s">
        <v>109</v>
      </c>
      <c r="F102" s="43">
        <v>48</v>
      </c>
      <c r="G102" s="43">
        <v>0.84</v>
      </c>
      <c r="H102" s="43">
        <v>0.99</v>
      </c>
      <c r="I102" s="43">
        <v>23.19</v>
      </c>
      <c r="J102" s="43">
        <v>106.2</v>
      </c>
      <c r="K102" s="44" t="s">
        <v>110</v>
      </c>
      <c r="L102" s="43">
        <v>17.760000000000002</v>
      </c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SUM(F96:F102)</f>
        <v>714</v>
      </c>
      <c r="G103" s="19">
        <f t="shared" ref="G103:J103" si="42">SUM(G96:G102)</f>
        <v>22.509</v>
      </c>
      <c r="H103" s="19">
        <f t="shared" si="42"/>
        <v>22.08</v>
      </c>
      <c r="I103" s="19">
        <f t="shared" si="42"/>
        <v>120.99299999999999</v>
      </c>
      <c r="J103" s="19">
        <f t="shared" si="42"/>
        <v>791.45899999999995</v>
      </c>
      <c r="K103" s="25"/>
      <c r="L103" s="19">
        <f>L96+L97+L98+L99+L100+L101+L102</f>
        <v>160</v>
      </c>
    </row>
    <row r="104" spans="1:12" ht="15" x14ac:dyDescent="0.25">
      <c r="A104" s="26">
        <f>A96</f>
        <v>2</v>
      </c>
      <c r="B104" s="13">
        <f>B96</f>
        <v>1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 t="shared" ref="G113:J113" si="43">SUM(G104:G112)</f>
        <v>0</v>
      </c>
      <c r="H113" s="19">
        <f t="shared" si="43"/>
        <v>0</v>
      </c>
      <c r="I113" s="19">
        <f t="shared" si="43"/>
        <v>0</v>
      </c>
      <c r="J113" s="19">
        <f t="shared" si="43"/>
        <v>0</v>
      </c>
      <c r="K113" s="25"/>
      <c r="L113" s="19">
        <v>0</v>
      </c>
    </row>
    <row r="114" spans="1:12" ht="15" x14ac:dyDescent="0.2">
      <c r="A114" s="29">
        <f>A96</f>
        <v>2</v>
      </c>
      <c r="B114" s="30">
        <f>B96</f>
        <v>1</v>
      </c>
      <c r="C114" s="69" t="s">
        <v>4</v>
      </c>
      <c r="D114" s="70"/>
      <c r="E114" s="31"/>
      <c r="F114" s="32">
        <f>F103+F113</f>
        <v>714</v>
      </c>
      <c r="G114" s="32">
        <f t="shared" ref="G114" si="44">G103+G113</f>
        <v>22.509</v>
      </c>
      <c r="H114" s="32">
        <f t="shared" ref="H114" si="45">H103+H113</f>
        <v>22.08</v>
      </c>
      <c r="I114" s="32">
        <f t="shared" ref="I114" si="46">I103+I113</f>
        <v>120.99299999999999</v>
      </c>
      <c r="J114" s="32">
        <f t="shared" ref="J114:L114" si="47">J103+J113</f>
        <v>791.45899999999995</v>
      </c>
      <c r="K114" s="32"/>
      <c r="L114" s="32">
        <f t="shared" si="47"/>
        <v>160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39" t="s">
        <v>76</v>
      </c>
      <c r="F115" s="40">
        <v>200</v>
      </c>
      <c r="G115" s="40">
        <v>6.0650000000000004</v>
      </c>
      <c r="H115" s="40">
        <v>3.2669999999999999</v>
      </c>
      <c r="I115" s="40">
        <v>33.783000000000001</v>
      </c>
      <c r="J115" s="40">
        <v>189.54</v>
      </c>
      <c r="K115" s="41" t="s">
        <v>77</v>
      </c>
      <c r="L115" s="40">
        <v>33.4</v>
      </c>
    </row>
    <row r="116" spans="1:12" ht="25.5" x14ac:dyDescent="0.25">
      <c r="A116" s="14"/>
      <c r="B116" s="15"/>
      <c r="C116" s="11"/>
      <c r="D116" s="51" t="s">
        <v>26</v>
      </c>
      <c r="E116" s="42" t="s">
        <v>87</v>
      </c>
      <c r="F116" s="43">
        <v>60</v>
      </c>
      <c r="G116" s="43">
        <v>3.8279999999999998</v>
      </c>
      <c r="H116" s="43">
        <v>15.54</v>
      </c>
      <c r="I116" s="43">
        <v>1.671</v>
      </c>
      <c r="J116" s="43">
        <v>160.80000000000001</v>
      </c>
      <c r="K116" s="44" t="s">
        <v>55</v>
      </c>
      <c r="L116" s="43">
        <v>31.6</v>
      </c>
    </row>
    <row r="117" spans="1:12" ht="15" x14ac:dyDescent="0.25">
      <c r="A117" s="14"/>
      <c r="B117" s="15"/>
      <c r="C117" s="11"/>
      <c r="D117" s="7" t="s">
        <v>30</v>
      </c>
      <c r="E117" s="42" t="s">
        <v>114</v>
      </c>
      <c r="F117" s="43">
        <v>200</v>
      </c>
      <c r="G117" s="43">
        <v>0.16300000000000001</v>
      </c>
      <c r="H117" s="43">
        <v>3.3000000000000002E-2</v>
      </c>
      <c r="I117" s="43">
        <v>30.17</v>
      </c>
      <c r="J117" s="43">
        <v>122.289</v>
      </c>
      <c r="K117" s="44" t="s">
        <v>56</v>
      </c>
      <c r="L117" s="43">
        <v>9</v>
      </c>
    </row>
    <row r="118" spans="1:12" ht="15" x14ac:dyDescent="0.25">
      <c r="A118" s="14"/>
      <c r="B118" s="15"/>
      <c r="C118" s="11"/>
      <c r="D118" s="7" t="s">
        <v>86</v>
      </c>
      <c r="E118" s="42" t="s">
        <v>113</v>
      </c>
      <c r="F118" s="43">
        <v>100</v>
      </c>
      <c r="G118" s="43">
        <v>6.3460000000000001</v>
      </c>
      <c r="H118" s="43">
        <v>20.094000000000001</v>
      </c>
      <c r="I118" s="43">
        <v>43.905000000000001</v>
      </c>
      <c r="J118" s="43">
        <v>250.36199999999999</v>
      </c>
      <c r="K118" s="44" t="s">
        <v>115</v>
      </c>
      <c r="L118" s="43">
        <v>41</v>
      </c>
    </row>
    <row r="119" spans="1:12" ht="25.5" x14ac:dyDescent="0.25">
      <c r="A119" s="14"/>
      <c r="B119" s="15"/>
      <c r="C119" s="11"/>
      <c r="D119" s="7" t="s">
        <v>50</v>
      </c>
      <c r="E119" s="42" t="s">
        <v>78</v>
      </c>
      <c r="F119" s="43">
        <v>95</v>
      </c>
      <c r="G119" s="43">
        <v>3.895</v>
      </c>
      <c r="H119" s="43">
        <v>1.425</v>
      </c>
      <c r="I119" s="43">
        <v>5.6050000000000004</v>
      </c>
      <c r="J119" s="43">
        <v>54.015000000000001</v>
      </c>
      <c r="K119" s="44" t="s">
        <v>52</v>
      </c>
      <c r="L119" s="43">
        <v>45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SUM(F115:F120)</f>
        <v>655</v>
      </c>
      <c r="G121" s="19">
        <f t="shared" ref="G121:L121" si="48">SUM(G115:G120)</f>
        <v>20.297000000000001</v>
      </c>
      <c r="H121" s="19">
        <f t="shared" si="48"/>
        <v>40.358999999999995</v>
      </c>
      <c r="I121" s="19">
        <f t="shared" si="48"/>
        <v>115.134</v>
      </c>
      <c r="J121" s="19">
        <f t="shared" si="48"/>
        <v>777.00599999999997</v>
      </c>
      <c r="K121" s="19"/>
      <c r="L121" s="19">
        <f t="shared" si="48"/>
        <v>160</v>
      </c>
    </row>
    <row r="122" spans="1:12" ht="15" x14ac:dyDescent="0.2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 t="shared" ref="G131:J131" si="49">SUM(G122:G130)</f>
        <v>0</v>
      </c>
      <c r="H131" s="19">
        <f t="shared" si="49"/>
        <v>0</v>
      </c>
      <c r="I131" s="19">
        <f t="shared" si="49"/>
        <v>0</v>
      </c>
      <c r="J131" s="19">
        <f t="shared" si="49"/>
        <v>0</v>
      </c>
      <c r="K131" s="25"/>
      <c r="L131" s="19">
        <v>0</v>
      </c>
    </row>
    <row r="132" spans="1:12" ht="15" x14ac:dyDescent="0.2">
      <c r="A132" s="33">
        <f>A115</f>
        <v>2</v>
      </c>
      <c r="B132" s="33">
        <f>B115</f>
        <v>2</v>
      </c>
      <c r="C132" s="69" t="s">
        <v>4</v>
      </c>
      <c r="D132" s="70"/>
      <c r="E132" s="31"/>
      <c r="F132" s="32">
        <f>F121+F131</f>
        <v>655</v>
      </c>
      <c r="G132" s="32">
        <f t="shared" ref="G132" si="50">G121+G131</f>
        <v>20.297000000000001</v>
      </c>
      <c r="H132" s="32">
        <f t="shared" ref="H132" si="51">H121+H131</f>
        <v>40.358999999999995</v>
      </c>
      <c r="I132" s="32">
        <f t="shared" ref="I132" si="52">I121+I131</f>
        <v>115.134</v>
      </c>
      <c r="J132" s="32">
        <f t="shared" ref="J132:L132" si="53">J121+J131</f>
        <v>777.00599999999997</v>
      </c>
      <c r="K132" s="32"/>
      <c r="L132" s="32">
        <f t="shared" si="53"/>
        <v>160</v>
      </c>
    </row>
    <row r="133" spans="1:12" ht="15" x14ac:dyDescent="0.25">
      <c r="A133" s="20">
        <v>2</v>
      </c>
      <c r="B133" s="21">
        <v>3</v>
      </c>
      <c r="C133" s="22" t="s">
        <v>20</v>
      </c>
      <c r="D133" s="5" t="s">
        <v>21</v>
      </c>
      <c r="E133" s="39" t="s">
        <v>89</v>
      </c>
      <c r="F133" s="40">
        <v>200</v>
      </c>
      <c r="G133" s="40">
        <v>41.225000000000001</v>
      </c>
      <c r="H133" s="40">
        <v>17.303999999999998</v>
      </c>
      <c r="I133" s="40">
        <v>30.802</v>
      </c>
      <c r="J133" s="40">
        <v>450.88</v>
      </c>
      <c r="K133" s="41" t="s">
        <v>94</v>
      </c>
      <c r="L133" s="40">
        <v>109.2</v>
      </c>
    </row>
    <row r="134" spans="1:12" ht="15" x14ac:dyDescent="0.25">
      <c r="A134" s="23"/>
      <c r="B134" s="15"/>
      <c r="C134" s="11"/>
      <c r="D134" s="51" t="s">
        <v>26</v>
      </c>
      <c r="E134" s="42" t="s">
        <v>97</v>
      </c>
      <c r="F134" s="43">
        <v>100</v>
      </c>
      <c r="G134" s="68">
        <v>0.76600000000000001</v>
      </c>
      <c r="H134" s="68">
        <v>11.555</v>
      </c>
      <c r="I134" s="68">
        <v>4.3769999999999998</v>
      </c>
      <c r="J134" s="68">
        <v>119.125</v>
      </c>
      <c r="K134" s="44" t="s">
        <v>95</v>
      </c>
      <c r="L134" s="43">
        <v>50</v>
      </c>
    </row>
    <row r="135" spans="1:12" ht="25.5" x14ac:dyDescent="0.25">
      <c r="A135" s="23"/>
      <c r="B135" s="15"/>
      <c r="C135" s="11"/>
      <c r="D135" s="7" t="s">
        <v>90</v>
      </c>
      <c r="E135" s="42" t="s">
        <v>99</v>
      </c>
      <c r="F135" s="43">
        <v>20</v>
      </c>
      <c r="G135" s="43">
        <v>0.08</v>
      </c>
      <c r="H135" s="43">
        <v>0</v>
      </c>
      <c r="I135" s="43">
        <v>13</v>
      </c>
      <c r="J135" s="43">
        <v>50</v>
      </c>
      <c r="K135" s="44" t="s">
        <v>100</v>
      </c>
      <c r="L135" s="43">
        <v>4</v>
      </c>
    </row>
    <row r="136" spans="1:12" ht="63" customHeight="1" x14ac:dyDescent="0.25">
      <c r="A136" s="23"/>
      <c r="B136" s="15"/>
      <c r="C136" s="11"/>
      <c r="D136" s="7" t="s">
        <v>92</v>
      </c>
      <c r="E136" s="42" t="s">
        <v>93</v>
      </c>
      <c r="F136" s="43">
        <v>200</v>
      </c>
      <c r="G136" s="43">
        <v>0.1</v>
      </c>
      <c r="H136" s="43">
        <v>2.5999999999999999E-2</v>
      </c>
      <c r="I136" s="43">
        <v>14.99</v>
      </c>
      <c r="J136" s="43">
        <v>60.058999999999997</v>
      </c>
      <c r="K136" s="44" t="s">
        <v>56</v>
      </c>
      <c r="L136" s="43">
        <v>3</v>
      </c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SUM(F133:F137)</f>
        <v>520</v>
      </c>
      <c r="G138" s="19">
        <f>SUM(G133:G137)</f>
        <v>42.170999999999999</v>
      </c>
      <c r="H138" s="19">
        <f>SUM(H133:H137)</f>
        <v>28.884999999999998</v>
      </c>
      <c r="I138" s="19">
        <f>SUM(I133:I137)</f>
        <v>63.169000000000004</v>
      </c>
      <c r="J138" s="19">
        <f>SUM(J133:J137)</f>
        <v>680.06399999999996</v>
      </c>
      <c r="K138" s="25"/>
      <c r="L138" s="19">
        <f>SUM(L133:L137)</f>
        <v>166.2</v>
      </c>
    </row>
    <row r="139" spans="1:12" ht="15" x14ac:dyDescent="0.25">
      <c r="A139" s="26">
        <f>A133</f>
        <v>2</v>
      </c>
      <c r="B139" s="13">
        <f>B133</f>
        <v>3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54">SUM(G139:G147)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v>0</v>
      </c>
    </row>
    <row r="149" spans="1:12" ht="15" x14ac:dyDescent="0.2">
      <c r="A149" s="29">
        <f>A133</f>
        <v>2</v>
      </c>
      <c r="B149" s="30">
        <f>B133</f>
        <v>3</v>
      </c>
      <c r="C149" s="69" t="s">
        <v>4</v>
      </c>
      <c r="D149" s="70"/>
      <c r="E149" s="31"/>
      <c r="F149" s="32">
        <f>F138+F148</f>
        <v>520</v>
      </c>
      <c r="G149" s="32">
        <f t="shared" ref="G149" si="55">G138+G148</f>
        <v>42.170999999999999</v>
      </c>
      <c r="H149" s="32">
        <f t="shared" ref="H149" si="56">H138+H148</f>
        <v>28.884999999999998</v>
      </c>
      <c r="I149" s="32">
        <f t="shared" ref="I149" si="57">I138+I148</f>
        <v>63.169000000000004</v>
      </c>
      <c r="J149" s="32">
        <f t="shared" ref="J149:L149" si="58">J138+J148</f>
        <v>680.06399999999996</v>
      </c>
      <c r="K149" s="32"/>
      <c r="L149" s="32">
        <f t="shared" si="58"/>
        <v>166.2</v>
      </c>
    </row>
    <row r="150" spans="1:12" ht="25.5" x14ac:dyDescent="0.25">
      <c r="A150" s="20">
        <v>2</v>
      </c>
      <c r="B150" s="21">
        <v>4</v>
      </c>
      <c r="C150" s="22" t="s">
        <v>20</v>
      </c>
      <c r="D150" s="5" t="s">
        <v>21</v>
      </c>
      <c r="E150" s="39" t="s">
        <v>79</v>
      </c>
      <c r="F150" s="40">
        <v>100</v>
      </c>
      <c r="G150" s="40">
        <v>8.5510000000000002</v>
      </c>
      <c r="H150" s="40">
        <v>8.4529999999999994</v>
      </c>
      <c r="I150" s="40">
        <v>4.6230000000000002</v>
      </c>
      <c r="J150" s="40">
        <v>128.74799999999999</v>
      </c>
      <c r="K150" s="41" t="s">
        <v>80</v>
      </c>
      <c r="L150" s="40">
        <v>43.06</v>
      </c>
    </row>
    <row r="151" spans="1:12" ht="15" x14ac:dyDescent="0.25">
      <c r="A151" s="23"/>
      <c r="B151" s="15"/>
      <c r="C151" s="11"/>
      <c r="D151" s="51" t="s">
        <v>21</v>
      </c>
      <c r="E151" s="42" t="s">
        <v>59</v>
      </c>
      <c r="F151" s="43">
        <v>150</v>
      </c>
      <c r="G151" s="43">
        <v>3.3290000000000002</v>
      </c>
      <c r="H151" s="43">
        <v>4.3529999999999998</v>
      </c>
      <c r="I151" s="43">
        <v>22.655000000000001</v>
      </c>
      <c r="J151" s="43">
        <v>143.535</v>
      </c>
      <c r="K151" s="44" t="s">
        <v>60</v>
      </c>
      <c r="L151" s="43">
        <v>29.25</v>
      </c>
    </row>
    <row r="152" spans="1:12" ht="15" x14ac:dyDescent="0.25">
      <c r="A152" s="23"/>
      <c r="B152" s="15"/>
      <c r="C152" s="11"/>
      <c r="D152" s="7" t="s">
        <v>30</v>
      </c>
      <c r="E152" s="42" t="s">
        <v>81</v>
      </c>
      <c r="F152" s="43">
        <v>200</v>
      </c>
      <c r="G152" s="43">
        <v>0.18</v>
      </c>
      <c r="H152" s="43">
        <v>0.02</v>
      </c>
      <c r="I152" s="43">
        <v>21.76</v>
      </c>
      <c r="J152" s="43">
        <v>228.2</v>
      </c>
      <c r="K152" s="44" t="s">
        <v>82</v>
      </c>
      <c r="L152" s="43">
        <v>6</v>
      </c>
    </row>
    <row r="153" spans="1:12" ht="63.75" x14ac:dyDescent="0.25">
      <c r="A153" s="23"/>
      <c r="B153" s="15"/>
      <c r="C153" s="11"/>
      <c r="D153" s="7" t="s">
        <v>23</v>
      </c>
      <c r="E153" s="42" t="s">
        <v>45</v>
      </c>
      <c r="F153" s="43">
        <v>56</v>
      </c>
      <c r="G153" s="43">
        <v>0.49399999999999999</v>
      </c>
      <c r="H153" s="43">
        <v>0.44800000000000001</v>
      </c>
      <c r="I153" s="43">
        <v>2.7309999999999999</v>
      </c>
      <c r="J153" s="43">
        <v>13.3</v>
      </c>
      <c r="K153" s="44" t="s">
        <v>71</v>
      </c>
      <c r="L153" s="43">
        <v>8.08</v>
      </c>
    </row>
    <row r="154" spans="1:12" ht="15" x14ac:dyDescent="0.25">
      <c r="A154" s="23"/>
      <c r="B154" s="15"/>
      <c r="C154" s="11"/>
      <c r="D154" s="51" t="s">
        <v>26</v>
      </c>
      <c r="E154" s="42" t="s">
        <v>105</v>
      </c>
      <c r="F154" s="43">
        <v>60</v>
      </c>
      <c r="G154" s="43">
        <v>0.28899999999999998</v>
      </c>
      <c r="H154" s="43">
        <v>3.5999999999999997E-2</v>
      </c>
      <c r="I154" s="43">
        <v>0.61399999999999999</v>
      </c>
      <c r="J154" s="43">
        <v>4.6980000000000004</v>
      </c>
      <c r="K154" s="44" t="s">
        <v>41</v>
      </c>
      <c r="L154" s="43">
        <v>14.55</v>
      </c>
    </row>
    <row r="155" spans="1:12" ht="25.5" x14ac:dyDescent="0.25">
      <c r="A155" s="23"/>
      <c r="B155" s="15"/>
      <c r="C155" s="11"/>
      <c r="D155" s="7" t="s">
        <v>24</v>
      </c>
      <c r="E155" s="42" t="s">
        <v>47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47</v>
      </c>
      <c r="K155" s="44" t="s">
        <v>54</v>
      </c>
      <c r="L155" s="43">
        <v>59.06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SUM(F150:F155)</f>
        <v>666</v>
      </c>
      <c r="G156" s="19">
        <f>SUM(G150:G155)</f>
        <v>13.243</v>
      </c>
      <c r="H156" s="19">
        <f t="shared" ref="H156:J156" si="59">SUM(H150:H155)</f>
        <v>13.709999999999999</v>
      </c>
      <c r="I156" s="19">
        <f>SUM(I150:I155)</f>
        <v>62.183000000000007</v>
      </c>
      <c r="J156" s="19">
        <f t="shared" si="59"/>
        <v>565.48099999999999</v>
      </c>
      <c r="K156" s="25"/>
      <c r="L156" s="19">
        <f>L150+L151+L152+L153+L154+L155</f>
        <v>160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60">SUM(G157:G165)</f>
        <v>0</v>
      </c>
      <c r="H166" s="19">
        <f t="shared" si="60"/>
        <v>0</v>
      </c>
      <c r="I166" s="19">
        <f t="shared" si="60"/>
        <v>0</v>
      </c>
      <c r="J166" s="19">
        <f t="shared" si="60"/>
        <v>0</v>
      </c>
      <c r="K166" s="25"/>
      <c r="L166" s="19">
        <f t="shared" ref="L166" si="61">SUM(L157:L165)</f>
        <v>0</v>
      </c>
    </row>
    <row r="167" spans="1:12" ht="15" x14ac:dyDescent="0.2">
      <c r="A167" s="29">
        <f>A150</f>
        <v>2</v>
      </c>
      <c r="B167" s="30">
        <f>B150</f>
        <v>4</v>
      </c>
      <c r="C167" s="69" t="s">
        <v>4</v>
      </c>
      <c r="D167" s="70"/>
      <c r="E167" s="31"/>
      <c r="F167" s="32">
        <f>F156+F166</f>
        <v>666</v>
      </c>
      <c r="G167" s="32">
        <f t="shared" ref="G167" si="62">G156+G166</f>
        <v>13.243</v>
      </c>
      <c r="H167" s="32">
        <f t="shared" ref="H167" si="63">H156+H166</f>
        <v>13.709999999999999</v>
      </c>
      <c r="I167" s="32">
        <f t="shared" ref="I167" si="64">I156+I166</f>
        <v>62.183000000000007</v>
      </c>
      <c r="J167" s="32">
        <f t="shared" ref="J167:L167" si="65">J156+J166</f>
        <v>565.48099999999999</v>
      </c>
      <c r="K167" s="32"/>
      <c r="L167" s="32">
        <f t="shared" si="65"/>
        <v>160</v>
      </c>
    </row>
    <row r="168" spans="1:12" ht="25.5" x14ac:dyDescent="0.25">
      <c r="A168" s="20">
        <v>2</v>
      </c>
      <c r="B168" s="21">
        <v>5</v>
      </c>
      <c r="C168" s="22" t="s">
        <v>20</v>
      </c>
      <c r="D168" s="5" t="s">
        <v>21</v>
      </c>
      <c r="E168" s="39" t="s">
        <v>65</v>
      </c>
      <c r="F168" s="40">
        <v>100</v>
      </c>
      <c r="G168" s="40">
        <v>9.2520000000000007</v>
      </c>
      <c r="H168" s="40">
        <v>11.999000000000001</v>
      </c>
      <c r="I168" s="40">
        <v>4.7030000000000003</v>
      </c>
      <c r="J168" s="40">
        <v>163.21899999999999</v>
      </c>
      <c r="K168" s="41" t="s">
        <v>66</v>
      </c>
      <c r="L168" s="40">
        <v>61.68</v>
      </c>
    </row>
    <row r="169" spans="1:12" ht="15" x14ac:dyDescent="0.25">
      <c r="A169" s="23"/>
      <c r="B169" s="15"/>
      <c r="C169" s="11"/>
      <c r="D169" s="51" t="s">
        <v>21</v>
      </c>
      <c r="E169" s="42" t="s">
        <v>83</v>
      </c>
      <c r="F169" s="43">
        <v>150</v>
      </c>
      <c r="G169" s="43">
        <v>7.923</v>
      </c>
      <c r="H169" s="43">
        <v>5.87</v>
      </c>
      <c r="I169" s="43">
        <v>35.783999999999999</v>
      </c>
      <c r="J169" s="43">
        <v>227.357</v>
      </c>
      <c r="K169" s="44" t="s">
        <v>67</v>
      </c>
      <c r="L169" s="43">
        <v>14.4</v>
      </c>
    </row>
    <row r="170" spans="1:12" ht="15" x14ac:dyDescent="0.25">
      <c r="A170" s="23"/>
      <c r="B170" s="15"/>
      <c r="C170" s="11"/>
      <c r="D170" s="7" t="s">
        <v>22</v>
      </c>
      <c r="E170" s="42" t="s">
        <v>84</v>
      </c>
      <c r="F170" s="43">
        <v>200</v>
      </c>
      <c r="G170" s="43">
        <v>3.5950000000000002</v>
      </c>
      <c r="H170" s="43">
        <v>3.22</v>
      </c>
      <c r="I170" s="43">
        <v>25.51</v>
      </c>
      <c r="J170" s="43">
        <v>146.19999999999999</v>
      </c>
      <c r="K170" s="44" t="s">
        <v>85</v>
      </c>
      <c r="L170" s="43">
        <v>23.4</v>
      </c>
    </row>
    <row r="171" spans="1:12" ht="51" x14ac:dyDescent="0.25">
      <c r="A171" s="23"/>
      <c r="B171" s="15"/>
      <c r="C171" s="11"/>
      <c r="D171" s="7" t="s">
        <v>23</v>
      </c>
      <c r="E171" s="42" t="s">
        <v>63</v>
      </c>
      <c r="F171" s="43">
        <v>56</v>
      </c>
      <c r="G171" s="43">
        <v>0.39600000000000002</v>
      </c>
      <c r="H171" s="43">
        <v>0.312</v>
      </c>
      <c r="I171" s="43">
        <v>2.569</v>
      </c>
      <c r="J171" s="43">
        <v>12.4</v>
      </c>
      <c r="K171" s="44" t="s">
        <v>75</v>
      </c>
      <c r="L171" s="43">
        <v>6.08</v>
      </c>
    </row>
    <row r="172" spans="1:12" ht="25.5" x14ac:dyDescent="0.25">
      <c r="A172" s="23"/>
      <c r="B172" s="15"/>
      <c r="C172" s="11"/>
      <c r="D172" s="7" t="s">
        <v>24</v>
      </c>
      <c r="E172" s="42" t="s">
        <v>47</v>
      </c>
      <c r="F172" s="43">
        <v>100</v>
      </c>
      <c r="G172" s="43">
        <v>0.4</v>
      </c>
      <c r="H172" s="43">
        <v>0.4</v>
      </c>
      <c r="I172" s="43">
        <v>9.8000000000000007</v>
      </c>
      <c r="J172" s="43">
        <v>47</v>
      </c>
      <c r="K172" s="44" t="s">
        <v>54</v>
      </c>
      <c r="L172" s="43">
        <v>45.44</v>
      </c>
    </row>
    <row r="173" spans="1:12" ht="25.5" x14ac:dyDescent="0.25">
      <c r="A173" s="23"/>
      <c r="B173" s="15"/>
      <c r="C173" s="11"/>
      <c r="D173" s="51" t="s">
        <v>26</v>
      </c>
      <c r="E173" s="42" t="s">
        <v>68</v>
      </c>
      <c r="F173" s="43">
        <v>60</v>
      </c>
      <c r="G173" s="43">
        <v>1.1399999999999999</v>
      </c>
      <c r="H173" s="43">
        <v>5.34</v>
      </c>
      <c r="I173" s="43">
        <v>4.62</v>
      </c>
      <c r="J173" s="43">
        <v>71.400000000000006</v>
      </c>
      <c r="K173" s="44" t="s">
        <v>69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25">
      <c r="A175" s="24"/>
      <c r="B175" s="17"/>
      <c r="C175" s="8"/>
      <c r="D175" s="18" t="s">
        <v>33</v>
      </c>
      <c r="E175" s="9"/>
      <c r="F175" s="19">
        <f>SUM(F168:F174)</f>
        <v>666</v>
      </c>
      <c r="G175" s="19">
        <f t="shared" ref="G175:J175" si="66">SUM(G168:G174)</f>
        <v>22.706</v>
      </c>
      <c r="H175" s="19">
        <f t="shared" si="66"/>
        <v>27.140999999999998</v>
      </c>
      <c r="I175" s="19">
        <f t="shared" si="66"/>
        <v>82.986000000000004</v>
      </c>
      <c r="J175" s="19">
        <f t="shared" si="66"/>
        <v>667.57600000000002</v>
      </c>
      <c r="K175" s="25"/>
      <c r="L175" s="19">
        <f>SUM(L168:L174)</f>
        <v>160</v>
      </c>
    </row>
    <row r="176" spans="1:12" ht="15" x14ac:dyDescent="0.25">
      <c r="A176" s="26">
        <f>A168</f>
        <v>2</v>
      </c>
      <c r="B176" s="13">
        <f>B168</f>
        <v>5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5" x14ac:dyDescent="0.2">
      <c r="A186" s="29">
        <f>A168</f>
        <v>2</v>
      </c>
      <c r="B186" s="30">
        <f>B168</f>
        <v>5</v>
      </c>
      <c r="C186" s="69" t="s">
        <v>4</v>
      </c>
      <c r="D186" s="70"/>
      <c r="E186" s="31"/>
      <c r="F186" s="32">
        <f>F175+F185</f>
        <v>666</v>
      </c>
      <c r="G186" s="32">
        <f t="shared" ref="G186" si="69">G175+G185</f>
        <v>22.706</v>
      </c>
      <c r="H186" s="32">
        <f t="shared" ref="H186" si="70">H175+H185</f>
        <v>27.140999999999998</v>
      </c>
      <c r="I186" s="32">
        <f t="shared" ref="I186" si="71">I175+I185</f>
        <v>82.986000000000004</v>
      </c>
      <c r="J186" s="32">
        <f t="shared" ref="J186:L186" si="72">J175+J185</f>
        <v>667.57600000000002</v>
      </c>
      <c r="K186" s="32"/>
      <c r="L186" s="32">
        <f t="shared" si="72"/>
        <v>160</v>
      </c>
    </row>
    <row r="187" spans="1:12" x14ac:dyDescent="0.2">
      <c r="A187" s="27"/>
      <c r="B187" s="28"/>
      <c r="C187" s="71" t="s">
        <v>5</v>
      </c>
      <c r="D187" s="71"/>
      <c r="E187" s="71"/>
      <c r="F187" s="34">
        <f>(F24+F43+F60+F78+F95+F114+F132+F149+F167+F186)/(IF(F24=0,0,1)+IF(F43=0,0,1)+IF(F60=0,0,1)+IF(F78=0,0,1)+IF(F95=0,0,1)+IF(F114=0,0,1)+IF(F132=0,0,1)+IF(F149=0,0,1)+IF(F167=0,0,1)+IF(F186=0,0,1))</f>
        <v>632.29999999999995</v>
      </c>
      <c r="G187" s="34">
        <f>(G24+G43+G60+G78+G95+G114+G132+G149+G167+G186)/(IF(G24=0,0,1)+IF(G43=0,0,1)+IF(G60=0,0,1)+IF(G78=0,0,1)+IF(G95=0,0,1)+IF(G114=0,0,1)+IF(G132=0,0,1)+IF(G149=0,0,1)+IF(G167=0,0,1)+IF(G186=0,0,1))</f>
        <v>26.392899999999997</v>
      </c>
      <c r="H187" s="34">
        <f>(H24+H43+H60+H78+H95+H114+H132+H149+H167+H186)/(IF(H24=0,0,1)+IF(H43=0,0,1)+IF(H60=0,0,1)+IF(H78=0,0,1)+IF(H95=0,0,1)+IF(H114=0,0,1)+IF(H132=0,0,1)+IF(H149=0,0,1)+IF(H167=0,0,1)+IF(H186=0,0,1))</f>
        <v>25.838799999999999</v>
      </c>
      <c r="I187" s="34">
        <f>(I24+I43+I60+I78+I95+I114+I132+I149+I167+I186)/(IF(I24=0,0,1)+IF(I43=0,0,1)+IF(I60=0,0,1)+IF(I78=0,0,1)+IF(I95=0,0,1)+IF(I114=0,0,1)+IF(I132=0,0,1)+IF(I149=0,0,1)+IF(I167=0,0,1)+IF(I186=0,0,1))</f>
        <v>82.090299999999985</v>
      </c>
      <c r="J187" s="34">
        <f>(J24+J43+J60+J78+J95+J114+J132+J149+J167+J186)/(IF(J24=0,0,1)+IF(J43=0,0,1)+IF(J60=0,0,1)+IF(J78=0,0,1)+IF(J95=0,0,1)+IF(J114=0,0,1)+IF(J132=0,0,1)+IF(J149=0,0,1)+IF(J167=0,0,1)+IF(J186=0,0,1))</f>
        <v>677.42989999999998</v>
      </c>
      <c r="K187" s="34"/>
      <c r="L187" s="34">
        <f>(L24+L43+L60+L78+L95+L114+L132+L149+L167+L186)/(IF(L24=0,0,1)+IF(L43=0,0,1)+IF(L60=0,0,1)+IF(L78=0,0,1)+IF(L95=0,0,1)+IF(L114=0,0,1)+IF(L132=0,0,1)+IF(L149=0,0,1)+IF(L167=0,0,1)+IF(L186=0,0,1))</f>
        <v>161.49299999999999</v>
      </c>
    </row>
  </sheetData>
  <mergeCells count="14">
    <mergeCell ref="C1:E1"/>
    <mergeCell ref="H1:K1"/>
    <mergeCell ref="H2:K2"/>
    <mergeCell ref="C43:D43"/>
    <mergeCell ref="C60:D60"/>
    <mergeCell ref="C78:D78"/>
    <mergeCell ref="C95:D95"/>
    <mergeCell ref="C24:D24"/>
    <mergeCell ref="C187:E187"/>
    <mergeCell ref="C186:D186"/>
    <mergeCell ref="C114:D114"/>
    <mergeCell ref="C132:D132"/>
    <mergeCell ref="C149:D149"/>
    <mergeCell ref="C167:D167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2023-11-02T04:54:02Z</cp:lastPrinted>
  <dcterms:created xsi:type="dcterms:W3CDTF">2022-05-16T14:23:56Z</dcterms:created>
  <dcterms:modified xsi:type="dcterms:W3CDTF">2023-12-01T10:31:10Z</dcterms:modified>
</cp:coreProperties>
</file>